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never"/>
  <bookViews>
    <workbookView xWindow="0" yWindow="0" windowWidth="20115" windowHeight="708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F25" i="1"/>
  <c r="V14" i="1" l="1"/>
  <c r="V15" i="1"/>
  <c r="V16" i="1"/>
  <c r="V17" i="1"/>
  <c r="V18" i="1"/>
  <c r="V19" i="1"/>
  <c r="V20" i="1"/>
  <c r="V21" i="1"/>
  <c r="V22" i="1"/>
  <c r="V23" i="1"/>
  <c r="V24" i="1"/>
  <c r="V26" i="1"/>
  <c r="V13" i="1"/>
  <c r="M23" i="1"/>
  <c r="M24" i="1"/>
  <c r="M25" i="1"/>
  <c r="U26" i="1" l="1"/>
  <c r="T26" i="1" s="1"/>
  <c r="U14" i="1"/>
  <c r="U15" i="1"/>
  <c r="U16" i="1"/>
  <c r="T16" i="1" s="1"/>
  <c r="U17" i="1"/>
  <c r="U18" i="1"/>
  <c r="U20" i="1"/>
  <c r="U21" i="1"/>
  <c r="U22" i="1"/>
  <c r="U23" i="1"/>
  <c r="T23" i="1" s="1"/>
  <c r="U24" i="1"/>
  <c r="T24" i="1" s="1"/>
  <c r="U13" i="1"/>
  <c r="T13" i="1" s="1"/>
  <c r="T18" i="1" l="1"/>
  <c r="M18" i="1" s="1"/>
  <c r="F18" i="1"/>
  <c r="T14" i="1"/>
  <c r="F14" i="1" s="1"/>
  <c r="T15" i="1"/>
  <c r="F15" i="1" s="1"/>
  <c r="F16" i="1"/>
  <c r="T17" i="1"/>
  <c r="F17" i="1" s="1"/>
  <c r="T19" i="1"/>
  <c r="T20" i="1"/>
  <c r="M20" i="1" s="1"/>
  <c r="T21" i="1"/>
  <c r="M21" i="1" s="1"/>
  <c r="T22" i="1"/>
  <c r="M22" i="1" s="1"/>
  <c r="M14" i="1"/>
  <c r="M15" i="1"/>
  <c r="M16" i="1"/>
  <c r="M17" i="1"/>
  <c r="M19" i="1"/>
  <c r="F19" i="1"/>
  <c r="F20" i="1"/>
  <c r="F22" i="1"/>
  <c r="F21" i="1" l="1"/>
  <c r="F13" i="1"/>
  <c r="M13" i="1"/>
  <c r="S27" i="1" l="1"/>
  <c r="R27" i="1"/>
  <c r="P27" i="1"/>
  <c r="O27" i="1"/>
  <c r="N27" i="1"/>
  <c r="L27" i="1"/>
  <c r="K27" i="1"/>
  <c r="J27" i="1"/>
  <c r="I27" i="1"/>
  <c r="H27" i="1"/>
  <c r="G27" i="1"/>
  <c r="W26" i="1"/>
  <c r="AA25" i="1"/>
  <c r="Z25" i="1"/>
  <c r="V27" i="1" l="1"/>
  <c r="W21" i="1"/>
  <c r="X26" i="1"/>
  <c r="T25" i="1"/>
  <c r="X25" i="1" s="1"/>
  <c r="M28" i="1"/>
  <c r="W19" i="1"/>
  <c r="U27" i="1"/>
  <c r="F28" i="1"/>
  <c r="W25" i="1" l="1"/>
  <c r="X22" i="1"/>
  <c r="W22" i="1"/>
  <c r="W20" i="1"/>
  <c r="X19" i="1"/>
  <c r="X21" i="1"/>
  <c r="X20" i="1"/>
  <c r="T27" i="1"/>
</calcChain>
</file>

<file path=xl/comments1.xml><?xml version="1.0" encoding="utf-8"?>
<comments xmlns="http://schemas.openxmlformats.org/spreadsheetml/2006/main">
  <authors>
    <author>Author</author>
  </authors>
  <commentList>
    <comment ref="K1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Ex1, Ex2, C1, C2</t>
        </r>
      </text>
    </comment>
  </commentList>
</comments>
</file>

<file path=xl/sharedStrings.xml><?xml version="1.0" encoding="utf-8"?>
<sst xmlns="http://schemas.openxmlformats.org/spreadsheetml/2006/main" count="37" uniqueCount="30">
  <si>
    <t>Nr.</t>
  </si>
  <si>
    <t>crt.</t>
  </si>
  <si>
    <t>Cod</t>
  </si>
  <si>
    <t>disciplină</t>
  </si>
  <si>
    <t>*C1</t>
  </si>
  <si>
    <t>**C2</t>
  </si>
  <si>
    <t>Discipline</t>
  </si>
  <si>
    <t>Nr. de ore pe disciplină</t>
  </si>
  <si>
    <t>SI</t>
  </si>
  <si>
    <t>C</t>
  </si>
  <si>
    <t>S</t>
  </si>
  <si>
    <t>L</t>
  </si>
  <si>
    <t>P</t>
  </si>
  <si>
    <t>F.V.</t>
  </si>
  <si>
    <t>CR</t>
  </si>
  <si>
    <t>Total</t>
  </si>
  <si>
    <t>Curs</t>
  </si>
  <si>
    <t>Aplicaţii</t>
  </si>
  <si>
    <t>Total general</t>
  </si>
  <si>
    <t>Semestrul I (14 săptămâni)</t>
  </si>
  <si>
    <t>Semestrul II (14 săptămâni)</t>
  </si>
  <si>
    <t xml:space="preserve">Total  ore  fizice  pe  săptămână
(SI-Studiu Individual,C-curs, S-seminar,L-Laborator,P-Proiect)/credite pe semestru
</t>
  </si>
  <si>
    <t>LEGENDA:    *C1 = criteriul conţinutului: DF – discipline fundamentale, DD – discipline în domeniu, DS – discipline de specialitate,  DC – discipline complementare,   **C2 = criteriul obligativităţii: DI – discipline obligatorii (impuse), DO – discipline opţionale; SI-Studiu Individual,  C– curs; S – seminar; L – Laborator, P – Proiect,  CR – Credit, FV – forma de verificare, Ex-Examen, C-Colocviu **din oferta DO studentul are obligatia de a alege o disciplina</t>
  </si>
  <si>
    <t>Raport C/A =</t>
  </si>
  <si>
    <t xml:space="preserve">PLAN DE ÎNVĂŢĂMÂNT anul I </t>
  </si>
  <si>
    <t>Forma de învăţământ: cu frecvență (IF)
Durata studiilor:</t>
  </si>
  <si>
    <t>Total ore pe săptămână /Total număr  forme de verificare/Total credite</t>
  </si>
  <si>
    <t xml:space="preserve">FACULTATEA: 
Domeniul fundamental: </t>
  </si>
  <si>
    <t xml:space="preserve">MINISTERUL EDUCAŢIEI NAŢIONALE
UNIVERSITATEA „OVIDIUS” DIN CONSTANŢA
B-dul Mamaia 124, 900527 Constanta, România
Tel./Fax: +40 241 606407, +40 241 606467
E-mail: rectorat@univ-ovidius.ro
Webpage: www.univ-ovidius.ro </t>
  </si>
  <si>
    <t xml:space="preserve">Domeniul de licenţă/masterat: 
Programul de studii: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</si>
</sst>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4" fillId="0" borderId="0" xfId="1" applyFont="1"/>
    <xf numFmtId="0" fontId="4" fillId="0" borderId="0" xfId="1" applyFont="1" applyFill="1"/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left" vertical="center" wrapText="1"/>
    </xf>
    <xf numFmtId="0" fontId="1" fillId="0" borderId="11" xfId="1" applyFont="1" applyBorder="1" applyAlignment="1">
      <alignment horizontal="center" vertical="center" wrapText="1"/>
    </xf>
    <xf numFmtId="0" fontId="4" fillId="2" borderId="0" xfId="1" applyFont="1" applyFill="1"/>
    <xf numFmtId="0" fontId="1" fillId="0" borderId="13" xfId="1" applyFont="1" applyBorder="1" applyAlignment="1">
      <alignment horizontal="left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4" fillId="0" borderId="13" xfId="1" applyFont="1" applyFill="1" applyBorder="1"/>
    <xf numFmtId="0" fontId="5" fillId="0" borderId="13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23" xfId="1" applyFont="1" applyFill="1" applyBorder="1"/>
    <xf numFmtId="0" fontId="6" fillId="0" borderId="1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" fillId="0" borderId="13" xfId="1" applyFont="1" applyFill="1" applyBorder="1" applyAlignment="1">
      <alignment horizontal="left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4" borderId="13" xfId="1" applyFont="1" applyFill="1" applyBorder="1" applyAlignment="1">
      <alignment horizontal="center" vertical="center" wrapText="1"/>
    </xf>
    <xf numFmtId="0" fontId="1" fillId="5" borderId="11" xfId="1" applyFont="1" applyFill="1" applyBorder="1" applyAlignment="1">
      <alignment horizontal="center" vertical="center" wrapText="1"/>
    </xf>
    <xf numFmtId="0" fontId="1" fillId="5" borderId="1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1" fillId="0" borderId="22" xfId="1" applyFont="1" applyBorder="1"/>
    <xf numFmtId="0" fontId="1" fillId="0" borderId="0" xfId="1" applyFont="1"/>
    <xf numFmtId="0" fontId="1" fillId="0" borderId="0" xfId="1" applyFont="1" applyFill="1"/>
    <xf numFmtId="0" fontId="4" fillId="0" borderId="0" xfId="1" applyFont="1" applyAlignment="1">
      <alignment horizontal="center"/>
    </xf>
    <xf numFmtId="0" fontId="2" fillId="0" borderId="22" xfId="1" applyFont="1" applyBorder="1" applyAlignment="1">
      <alignment horizontal="left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left" vertical="center" wrapText="1"/>
    </xf>
    <xf numFmtId="0" fontId="1" fillId="0" borderId="22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168088</xdr:colOff>
      <xdr:row>0</xdr:row>
      <xdr:rowOff>168088</xdr:rowOff>
    </xdr:from>
    <xdr:to>
      <xdr:col>4</xdr:col>
      <xdr:colOff>952657</xdr:colOff>
      <xdr:row>4</xdr:row>
      <xdr:rowOff>158750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0" contras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0838" y="168088"/>
          <a:ext cx="784569" cy="81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ultate\2016-2017\planuri%20inv\BFKTR\Plan%20invatamant%20BF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3"/>
  <sheetViews>
    <sheetView tabSelected="1" topLeftCell="A4" zoomScale="60" zoomScaleNormal="60" workbookViewId="0">
      <selection activeCell="AD16" sqref="AD16"/>
    </sheetView>
  </sheetViews>
  <sheetFormatPr defaultRowHeight="15.75" x14ac:dyDescent="0.25"/>
  <cols>
    <col min="1" max="1" width="9.140625" style="1"/>
    <col min="2" max="2" width="17.140625" style="1" customWidth="1"/>
    <col min="3" max="4" width="9.140625" style="1"/>
    <col min="5" max="5" width="51" style="1" customWidth="1"/>
    <col min="6" max="6" width="9.7109375" style="1" customWidth="1"/>
    <col min="7" max="7" width="13.140625" style="1" customWidth="1"/>
    <col min="8" max="10" width="9.140625" style="1"/>
    <col min="11" max="11" width="10.7109375" style="1" customWidth="1"/>
    <col min="12" max="12" width="9.140625" style="1"/>
    <col min="13" max="13" width="15.42578125" style="1" bestFit="1" customWidth="1"/>
    <col min="14" max="19" width="9.140625" style="1"/>
    <col min="20" max="20" width="11.42578125" style="1" customWidth="1"/>
    <col min="21" max="21" width="9.140625" style="1"/>
    <col min="22" max="22" width="13.7109375" style="1" bestFit="1" customWidth="1"/>
    <col min="23" max="23" width="17.140625" style="1" hidden="1" customWidth="1"/>
    <col min="24" max="24" width="18.28515625" style="1" hidden="1" customWidth="1"/>
    <col min="25" max="26" width="0" style="1" hidden="1" customWidth="1"/>
    <col min="27" max="27" width="10.85546875" style="1" hidden="1" customWidth="1"/>
    <col min="28" max="28" width="8.42578125" style="2" bestFit="1" customWidth="1"/>
    <col min="29" max="29" width="8.7109375" style="2" bestFit="1" customWidth="1"/>
    <col min="30" max="30" width="8.42578125" style="2" bestFit="1" customWidth="1"/>
    <col min="31" max="31" width="8.7109375" style="2" bestFit="1" customWidth="1"/>
    <col min="32" max="32" width="8.42578125" style="2" bestFit="1" customWidth="1"/>
    <col min="33" max="33" width="10.85546875" style="2" bestFit="1" customWidth="1"/>
    <col min="34" max="34" width="9.7109375" style="2" bestFit="1" customWidth="1"/>
    <col min="35" max="35" width="15.42578125" style="2" bestFit="1" customWidth="1"/>
    <col min="36" max="36" width="8.42578125" style="2" bestFit="1" customWidth="1"/>
    <col min="37" max="37" width="12.85546875" style="2" bestFit="1" customWidth="1"/>
    <col min="38" max="38" width="5.5703125" style="2" bestFit="1" customWidth="1"/>
    <col min="39" max="16384" width="9.140625" style="2"/>
  </cols>
  <sheetData>
    <row r="1" spans="1:27" ht="15.75" customHeight="1" x14ac:dyDescent="0.25">
      <c r="D1" s="43"/>
      <c r="E1" s="45" t="s">
        <v>28</v>
      </c>
      <c r="F1" s="45"/>
      <c r="G1" s="45"/>
      <c r="H1" s="45"/>
      <c r="I1" s="45"/>
    </row>
    <row r="2" spans="1:27" ht="15.75" customHeight="1" x14ac:dyDescent="0.25">
      <c r="D2" s="43"/>
      <c r="E2" s="45"/>
      <c r="F2" s="45"/>
      <c r="G2" s="45"/>
      <c r="H2" s="45"/>
      <c r="I2" s="45"/>
    </row>
    <row r="3" spans="1:27" ht="15.75" customHeight="1" x14ac:dyDescent="0.25">
      <c r="D3" s="43"/>
      <c r="E3" s="45"/>
      <c r="F3" s="45"/>
      <c r="G3" s="45"/>
      <c r="H3" s="45"/>
      <c r="I3" s="45"/>
    </row>
    <row r="4" spans="1:27" x14ac:dyDescent="0.25">
      <c r="D4" s="43"/>
      <c r="E4" s="45"/>
      <c r="F4" s="45"/>
      <c r="G4" s="45"/>
      <c r="H4" s="45"/>
      <c r="I4" s="45"/>
    </row>
    <row r="5" spans="1:27" x14ac:dyDescent="0.25">
      <c r="E5" s="45"/>
      <c r="F5" s="45"/>
      <c r="G5" s="45"/>
      <c r="H5" s="45"/>
      <c r="I5" s="45"/>
    </row>
    <row r="6" spans="1:27" ht="16.5" thickBot="1" x14ac:dyDescent="0.3">
      <c r="E6" s="46"/>
      <c r="F6" s="46"/>
      <c r="G6" s="46"/>
      <c r="H6" s="46"/>
      <c r="I6" s="46"/>
    </row>
    <row r="7" spans="1:27" s="42" customFormat="1" ht="35.25" customHeight="1" x14ac:dyDescent="0.25">
      <c r="A7" s="44" t="s">
        <v>27</v>
      </c>
      <c r="B7" s="44"/>
      <c r="C7" s="44"/>
      <c r="D7" s="44"/>
      <c r="E7" s="44"/>
      <c r="F7" s="40"/>
      <c r="G7" s="44" t="s">
        <v>29</v>
      </c>
      <c r="H7" s="44"/>
      <c r="I7" s="44"/>
      <c r="J7" s="44"/>
      <c r="K7" s="44"/>
      <c r="L7" s="44"/>
      <c r="M7" s="44"/>
      <c r="N7" s="40"/>
      <c r="O7" s="40"/>
      <c r="P7" s="40"/>
      <c r="Q7" s="44" t="s">
        <v>25</v>
      </c>
      <c r="R7" s="44"/>
      <c r="S7" s="44"/>
      <c r="T7" s="44"/>
      <c r="U7" s="44"/>
      <c r="V7" s="44"/>
      <c r="W7" s="41"/>
      <c r="X7" s="41"/>
      <c r="Y7" s="41"/>
      <c r="Z7" s="41"/>
      <c r="AA7" s="41"/>
    </row>
    <row r="8" spans="1:27" ht="24" customHeight="1" x14ac:dyDescent="0.25">
      <c r="E8" s="34"/>
    </row>
    <row r="10" spans="1:27" ht="21" thickBot="1" x14ac:dyDescent="0.35">
      <c r="A10" s="47" t="s">
        <v>24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7" x14ac:dyDescent="0.25">
      <c r="A11" s="35" t="s">
        <v>0</v>
      </c>
      <c r="B11" s="36" t="s">
        <v>2</v>
      </c>
      <c r="C11" s="36" t="s">
        <v>4</v>
      </c>
      <c r="D11" s="36" t="s">
        <v>5</v>
      </c>
      <c r="E11" s="3" t="s">
        <v>6</v>
      </c>
      <c r="F11" s="48" t="s">
        <v>19</v>
      </c>
      <c r="G11" s="48"/>
      <c r="H11" s="48"/>
      <c r="I11" s="48"/>
      <c r="J11" s="48"/>
      <c r="K11" s="48"/>
      <c r="L11" s="48"/>
      <c r="M11" s="48" t="s">
        <v>20</v>
      </c>
      <c r="N11" s="48"/>
      <c r="O11" s="48"/>
      <c r="P11" s="48"/>
      <c r="Q11" s="48"/>
      <c r="R11" s="48"/>
      <c r="S11" s="48"/>
      <c r="T11" s="48" t="s">
        <v>7</v>
      </c>
      <c r="U11" s="48"/>
      <c r="V11" s="49"/>
    </row>
    <row r="12" spans="1:27" ht="16.5" thickBot="1" x14ac:dyDescent="0.3">
      <c r="A12" s="37" t="s">
        <v>1</v>
      </c>
      <c r="B12" s="37" t="s">
        <v>3</v>
      </c>
      <c r="C12" s="37"/>
      <c r="D12" s="37"/>
      <c r="E12" s="4"/>
      <c r="F12" s="38" t="s">
        <v>8</v>
      </c>
      <c r="G12" s="38" t="s">
        <v>9</v>
      </c>
      <c r="H12" s="38" t="s">
        <v>10</v>
      </c>
      <c r="I12" s="38" t="s">
        <v>11</v>
      </c>
      <c r="J12" s="38" t="s">
        <v>12</v>
      </c>
      <c r="K12" s="38" t="s">
        <v>13</v>
      </c>
      <c r="L12" s="38" t="s">
        <v>14</v>
      </c>
      <c r="M12" s="38" t="s">
        <v>8</v>
      </c>
      <c r="N12" s="38" t="s">
        <v>9</v>
      </c>
      <c r="O12" s="38" t="s">
        <v>10</v>
      </c>
      <c r="P12" s="38" t="s">
        <v>11</v>
      </c>
      <c r="Q12" s="38" t="s">
        <v>12</v>
      </c>
      <c r="R12" s="38" t="s">
        <v>13</v>
      </c>
      <c r="S12" s="38" t="s">
        <v>14</v>
      </c>
      <c r="T12" s="38" t="s">
        <v>15</v>
      </c>
      <c r="U12" s="38" t="s">
        <v>16</v>
      </c>
      <c r="V12" s="39" t="s">
        <v>17</v>
      </c>
    </row>
    <row r="13" spans="1:27" x14ac:dyDescent="0.25">
      <c r="A13" s="5">
        <v>1</v>
      </c>
      <c r="B13" s="22"/>
      <c r="C13" s="19"/>
      <c r="D13" s="19"/>
      <c r="E13" s="6"/>
      <c r="F13" s="25" t="str">
        <f>IF(L13&lt;&gt;0, L13*25-T13,"-")</f>
        <v>-</v>
      </c>
      <c r="G13" s="10"/>
      <c r="H13" s="10"/>
      <c r="I13" s="10"/>
      <c r="J13" s="7"/>
      <c r="K13" s="27"/>
      <c r="L13" s="29"/>
      <c r="M13" s="25" t="str">
        <f>IF(S13&lt;&gt;0, S13*25-T13,"-")</f>
        <v>-</v>
      </c>
      <c r="N13" s="7"/>
      <c r="O13" s="7"/>
      <c r="P13" s="7"/>
      <c r="Q13" s="7"/>
      <c r="R13" s="27"/>
      <c r="S13" s="29"/>
      <c r="T13" s="25">
        <f>U13+V13</f>
        <v>0</v>
      </c>
      <c r="U13" s="25">
        <f>G13*14+N13*14</f>
        <v>0</v>
      </c>
      <c r="V13" s="26">
        <f>(H13+I13)*14+(O13+P13)*14</f>
        <v>0</v>
      </c>
      <c r="W13" s="8">
        <v>-56</v>
      </c>
      <c r="X13" s="1">
        <v>69</v>
      </c>
      <c r="Z13" s="1">
        <v>0</v>
      </c>
      <c r="AA13" s="1">
        <v>0</v>
      </c>
    </row>
    <row r="14" spans="1:27" x14ac:dyDescent="0.25">
      <c r="A14" s="5">
        <v>2</v>
      </c>
      <c r="B14" s="23"/>
      <c r="C14" s="20"/>
      <c r="D14" s="20"/>
      <c r="E14" s="24"/>
      <c r="F14" s="25" t="str">
        <f t="shared" ref="F14:F25" si="0">IF(L14&lt;&gt;0, L14*25-T14,"-")</f>
        <v>-</v>
      </c>
      <c r="G14" s="10"/>
      <c r="H14" s="10"/>
      <c r="I14" s="10"/>
      <c r="J14" s="10"/>
      <c r="K14" s="28"/>
      <c r="L14" s="30"/>
      <c r="M14" s="25" t="str">
        <f t="shared" ref="M14:M22" si="1">IF(S14&lt;&gt;0, S14*25-T14,"-")</f>
        <v>-</v>
      </c>
      <c r="N14" s="10"/>
      <c r="O14" s="10"/>
      <c r="P14" s="10"/>
      <c r="Q14" s="10"/>
      <c r="R14" s="28"/>
      <c r="S14" s="30"/>
      <c r="T14" s="25">
        <f t="shared" ref="T14:T24" si="2">U14+V14</f>
        <v>0</v>
      </c>
      <c r="U14" s="25">
        <f t="shared" ref="U14:U24" si="3">G14*14+N14*14</f>
        <v>0</v>
      </c>
      <c r="V14" s="26">
        <f t="shared" ref="V14:V27" si="4">(H14+I14)*14+(O14+P14)*14</f>
        <v>0</v>
      </c>
      <c r="W14" s="1">
        <v>-42</v>
      </c>
      <c r="X14" s="8">
        <v>-42</v>
      </c>
      <c r="Z14" s="1">
        <v>0</v>
      </c>
      <c r="AA14" s="1">
        <v>0</v>
      </c>
    </row>
    <row r="15" spans="1:27" x14ac:dyDescent="0.25">
      <c r="A15" s="5">
        <v>3</v>
      </c>
      <c r="B15" s="23"/>
      <c r="C15" s="20"/>
      <c r="D15" s="20"/>
      <c r="E15" s="24"/>
      <c r="F15" s="25" t="str">
        <f t="shared" si="0"/>
        <v>-</v>
      </c>
      <c r="G15" s="10"/>
      <c r="H15" s="10"/>
      <c r="I15" s="10"/>
      <c r="J15" s="10"/>
      <c r="K15" s="28"/>
      <c r="L15" s="30"/>
      <c r="M15" s="25" t="str">
        <f t="shared" si="1"/>
        <v>-</v>
      </c>
      <c r="N15" s="10"/>
      <c r="O15" s="10"/>
      <c r="P15" s="10"/>
      <c r="Q15" s="10"/>
      <c r="R15" s="28"/>
      <c r="S15" s="30"/>
      <c r="T15" s="25">
        <f t="shared" si="2"/>
        <v>0</v>
      </c>
      <c r="U15" s="25">
        <f t="shared" si="3"/>
        <v>0</v>
      </c>
      <c r="V15" s="26">
        <f t="shared" si="4"/>
        <v>0</v>
      </c>
      <c r="W15" s="1">
        <v>-42</v>
      </c>
      <c r="X15" s="8">
        <v>33</v>
      </c>
    </row>
    <row r="16" spans="1:27" x14ac:dyDescent="0.25">
      <c r="A16" s="5">
        <v>4</v>
      </c>
      <c r="B16" s="23"/>
      <c r="C16" s="20"/>
      <c r="D16" s="20"/>
      <c r="E16" s="24"/>
      <c r="F16" s="25" t="str">
        <f t="shared" si="0"/>
        <v>-</v>
      </c>
      <c r="G16" s="10"/>
      <c r="H16" s="10"/>
      <c r="I16" s="10"/>
      <c r="J16" s="10"/>
      <c r="K16" s="28"/>
      <c r="L16" s="30"/>
      <c r="M16" s="25" t="str">
        <f t="shared" si="1"/>
        <v>-</v>
      </c>
      <c r="N16" s="10"/>
      <c r="O16" s="10"/>
      <c r="P16" s="10"/>
      <c r="Q16" s="10"/>
      <c r="R16" s="28"/>
      <c r="S16" s="30"/>
      <c r="T16" s="25">
        <f t="shared" si="2"/>
        <v>0</v>
      </c>
      <c r="U16" s="25">
        <f t="shared" si="3"/>
        <v>0</v>
      </c>
      <c r="V16" s="26">
        <f t="shared" si="4"/>
        <v>0</v>
      </c>
      <c r="W16" s="1">
        <v>-28</v>
      </c>
      <c r="X16" s="8">
        <v>-28</v>
      </c>
    </row>
    <row r="17" spans="1:28" x14ac:dyDescent="0.25">
      <c r="A17" s="5">
        <v>5</v>
      </c>
      <c r="B17" s="23"/>
      <c r="C17" s="20"/>
      <c r="D17" s="20"/>
      <c r="E17" s="24"/>
      <c r="F17" s="25" t="str">
        <f t="shared" si="0"/>
        <v>-</v>
      </c>
      <c r="G17" s="10"/>
      <c r="H17" s="10"/>
      <c r="I17" s="10"/>
      <c r="J17" s="10"/>
      <c r="K17" s="28"/>
      <c r="L17" s="30"/>
      <c r="M17" s="25" t="str">
        <f t="shared" si="1"/>
        <v>-</v>
      </c>
      <c r="N17" s="10"/>
      <c r="O17" s="10"/>
      <c r="P17" s="10"/>
      <c r="Q17" s="10"/>
      <c r="R17" s="28"/>
      <c r="S17" s="30"/>
      <c r="T17" s="25">
        <f t="shared" si="2"/>
        <v>0</v>
      </c>
      <c r="U17" s="25">
        <f t="shared" si="3"/>
        <v>0</v>
      </c>
      <c r="V17" s="26">
        <f t="shared" si="4"/>
        <v>0</v>
      </c>
      <c r="W17" s="1">
        <v>-112</v>
      </c>
      <c r="X17" s="8">
        <v>-62</v>
      </c>
    </row>
    <row r="18" spans="1:28" x14ac:dyDescent="0.25">
      <c r="A18" s="5">
        <v>6</v>
      </c>
      <c r="B18" s="23"/>
      <c r="C18" s="20"/>
      <c r="D18" s="20"/>
      <c r="E18" s="24"/>
      <c r="F18" s="25" t="str">
        <f t="shared" ref="F18" si="5">IF(L18&lt;&gt;0, L18*25-T18,"-")</f>
        <v>-</v>
      </c>
      <c r="G18" s="10"/>
      <c r="H18" s="10"/>
      <c r="I18" s="10"/>
      <c r="J18" s="10"/>
      <c r="K18" s="28"/>
      <c r="L18" s="30"/>
      <c r="M18" s="25" t="str">
        <f t="shared" ref="M18" si="6">IF(S18&lt;&gt;0, S18*25-T18,"-")</f>
        <v>-</v>
      </c>
      <c r="N18" s="10"/>
      <c r="O18" s="10"/>
      <c r="P18" s="10"/>
      <c r="Q18" s="10"/>
      <c r="R18" s="28"/>
      <c r="S18" s="30"/>
      <c r="T18" s="25">
        <f t="shared" ref="T18" si="7">U18+V18</f>
        <v>0</v>
      </c>
      <c r="U18" s="25">
        <f t="shared" si="3"/>
        <v>0</v>
      </c>
      <c r="V18" s="26">
        <f t="shared" si="4"/>
        <v>0</v>
      </c>
      <c r="W18" s="1">
        <v>-56</v>
      </c>
      <c r="X18" s="8">
        <v>-56</v>
      </c>
      <c r="Z18" s="1" t="e">
        <v>#REF!</v>
      </c>
      <c r="AA18" s="1">
        <v>28</v>
      </c>
    </row>
    <row r="19" spans="1:28" x14ac:dyDescent="0.25">
      <c r="A19" s="5">
        <v>7</v>
      </c>
      <c r="B19" s="23"/>
      <c r="C19" s="20"/>
      <c r="D19" s="20"/>
      <c r="E19" s="24"/>
      <c r="F19" s="25" t="str">
        <f t="shared" si="0"/>
        <v>-</v>
      </c>
      <c r="G19" s="10"/>
      <c r="H19" s="10"/>
      <c r="I19" s="10"/>
      <c r="J19" s="10"/>
      <c r="K19" s="28"/>
      <c r="L19" s="30"/>
      <c r="M19" s="25" t="str">
        <f t="shared" si="1"/>
        <v>-</v>
      </c>
      <c r="N19" s="10"/>
      <c r="O19" s="10"/>
      <c r="P19" s="10"/>
      <c r="Q19" s="10"/>
      <c r="R19" s="28"/>
      <c r="S19" s="30"/>
      <c r="T19" s="25">
        <f t="shared" si="2"/>
        <v>0</v>
      </c>
      <c r="U19" s="25">
        <v>0</v>
      </c>
      <c r="V19" s="26">
        <f t="shared" si="4"/>
        <v>0</v>
      </c>
      <c r="W19" s="1">
        <f t="shared" ref="W19:W25" si="8">L19*25-T19</f>
        <v>0</v>
      </c>
      <c r="X19" s="8">
        <f t="shared" ref="X19:X26" si="9">S19*25-T19</f>
        <v>0</v>
      </c>
    </row>
    <row r="20" spans="1:28" x14ac:dyDescent="0.25">
      <c r="A20" s="5">
        <v>8</v>
      </c>
      <c r="B20" s="23"/>
      <c r="C20" s="20"/>
      <c r="D20" s="20"/>
      <c r="E20" s="24"/>
      <c r="F20" s="25" t="str">
        <f t="shared" si="0"/>
        <v>-</v>
      </c>
      <c r="G20" s="17"/>
      <c r="H20" s="17"/>
      <c r="I20" s="17"/>
      <c r="J20" s="10"/>
      <c r="K20" s="28"/>
      <c r="L20" s="30"/>
      <c r="M20" s="25" t="str">
        <f t="shared" si="1"/>
        <v>-</v>
      </c>
      <c r="N20" s="10"/>
      <c r="O20" s="10"/>
      <c r="P20" s="10"/>
      <c r="Q20" s="10"/>
      <c r="R20" s="28"/>
      <c r="S20" s="30"/>
      <c r="T20" s="25">
        <f t="shared" si="2"/>
        <v>0</v>
      </c>
      <c r="U20" s="25">
        <f t="shared" si="3"/>
        <v>0</v>
      </c>
      <c r="V20" s="26">
        <f t="shared" si="4"/>
        <v>0</v>
      </c>
      <c r="W20" s="1">
        <f t="shared" si="8"/>
        <v>0</v>
      </c>
      <c r="X20" s="8">
        <f t="shared" si="9"/>
        <v>0</v>
      </c>
    </row>
    <row r="21" spans="1:28" x14ac:dyDescent="0.25">
      <c r="A21" s="5">
        <v>9</v>
      </c>
      <c r="B21" s="23"/>
      <c r="C21" s="20"/>
      <c r="D21" s="20"/>
      <c r="E21" s="24"/>
      <c r="F21" s="25" t="str">
        <f t="shared" si="0"/>
        <v>-</v>
      </c>
      <c r="G21" s="10"/>
      <c r="H21" s="10"/>
      <c r="I21" s="10"/>
      <c r="J21" s="10"/>
      <c r="K21" s="28"/>
      <c r="L21" s="30"/>
      <c r="M21" s="25" t="str">
        <f t="shared" si="1"/>
        <v>-</v>
      </c>
      <c r="N21" s="10"/>
      <c r="O21" s="10"/>
      <c r="P21" s="10"/>
      <c r="Q21" s="10"/>
      <c r="R21" s="28"/>
      <c r="S21" s="30"/>
      <c r="T21" s="25">
        <f t="shared" si="2"/>
        <v>0</v>
      </c>
      <c r="U21" s="25">
        <f t="shared" si="3"/>
        <v>0</v>
      </c>
      <c r="V21" s="26">
        <f t="shared" si="4"/>
        <v>0</v>
      </c>
      <c r="W21" s="1">
        <f t="shared" si="8"/>
        <v>0</v>
      </c>
      <c r="X21" s="8">
        <f t="shared" si="9"/>
        <v>0</v>
      </c>
    </row>
    <row r="22" spans="1:28" x14ac:dyDescent="0.25">
      <c r="A22" s="5">
        <v>10</v>
      </c>
      <c r="B22" s="23"/>
      <c r="C22" s="20"/>
      <c r="D22" s="20"/>
      <c r="E22" s="24"/>
      <c r="F22" s="25" t="str">
        <f t="shared" si="0"/>
        <v>-</v>
      </c>
      <c r="G22" s="10"/>
      <c r="H22" s="10"/>
      <c r="I22" s="10"/>
      <c r="J22" s="10"/>
      <c r="K22" s="28"/>
      <c r="L22" s="30"/>
      <c r="M22" s="25" t="str">
        <f t="shared" si="1"/>
        <v>-</v>
      </c>
      <c r="N22" s="10"/>
      <c r="O22" s="10"/>
      <c r="P22" s="10"/>
      <c r="Q22" s="10"/>
      <c r="R22" s="28"/>
      <c r="S22" s="30"/>
      <c r="T22" s="25">
        <f t="shared" si="2"/>
        <v>0</v>
      </c>
      <c r="U22" s="25">
        <f t="shared" si="3"/>
        <v>0</v>
      </c>
      <c r="V22" s="26">
        <f t="shared" si="4"/>
        <v>0</v>
      </c>
      <c r="W22" s="1">
        <f t="shared" si="8"/>
        <v>0</v>
      </c>
      <c r="X22" s="8">
        <f t="shared" si="9"/>
        <v>0</v>
      </c>
    </row>
    <row r="23" spans="1:28" x14ac:dyDescent="0.25">
      <c r="A23" s="5">
        <v>11</v>
      </c>
      <c r="B23" s="23"/>
      <c r="C23" s="20"/>
      <c r="D23" s="20"/>
      <c r="E23" s="24"/>
      <c r="F23" s="25" t="str">
        <f t="shared" si="0"/>
        <v>-</v>
      </c>
      <c r="G23" s="10"/>
      <c r="H23" s="10"/>
      <c r="I23" s="10"/>
      <c r="J23" s="10"/>
      <c r="K23" s="28"/>
      <c r="L23" s="30"/>
      <c r="M23" s="25" t="str">
        <f t="shared" ref="M23:M25" si="10">IF(S23&lt;&gt;0, S23*25-T23,"-")</f>
        <v>-</v>
      </c>
      <c r="N23" s="10"/>
      <c r="O23" s="10"/>
      <c r="P23" s="10"/>
      <c r="Q23" s="10"/>
      <c r="R23" s="28"/>
      <c r="S23" s="30"/>
      <c r="T23" s="25">
        <f t="shared" si="2"/>
        <v>0</v>
      </c>
      <c r="U23" s="25">
        <f t="shared" si="3"/>
        <v>0</v>
      </c>
      <c r="V23" s="26">
        <f t="shared" si="4"/>
        <v>0</v>
      </c>
      <c r="X23" s="8"/>
    </row>
    <row r="24" spans="1:28" x14ac:dyDescent="0.25">
      <c r="A24" s="5">
        <v>12</v>
      </c>
      <c r="B24" s="23"/>
      <c r="C24" s="20"/>
      <c r="D24" s="20"/>
      <c r="E24" s="24"/>
      <c r="F24" s="25" t="str">
        <f t="shared" si="0"/>
        <v>-</v>
      </c>
      <c r="G24" s="10"/>
      <c r="H24" s="10"/>
      <c r="I24" s="10"/>
      <c r="J24" s="10"/>
      <c r="K24" s="28"/>
      <c r="L24" s="30"/>
      <c r="M24" s="25" t="str">
        <f t="shared" si="10"/>
        <v>-</v>
      </c>
      <c r="N24" s="10"/>
      <c r="O24" s="10"/>
      <c r="P24" s="10"/>
      <c r="Q24" s="10"/>
      <c r="R24" s="28"/>
      <c r="S24" s="30"/>
      <c r="T24" s="25">
        <f t="shared" si="2"/>
        <v>0</v>
      </c>
      <c r="U24" s="25">
        <f t="shared" si="3"/>
        <v>0</v>
      </c>
      <c r="V24" s="26">
        <f t="shared" si="4"/>
        <v>0</v>
      </c>
      <c r="X24" s="8"/>
    </row>
    <row r="25" spans="1:28" x14ac:dyDescent="0.25">
      <c r="A25" s="5">
        <v>13</v>
      </c>
      <c r="B25" s="23"/>
      <c r="C25" s="20"/>
      <c r="D25" s="20"/>
      <c r="E25" s="9"/>
      <c r="F25" s="25" t="str">
        <f t="shared" si="0"/>
        <v>-</v>
      </c>
      <c r="G25" s="10"/>
      <c r="H25" s="10"/>
      <c r="I25" s="10"/>
      <c r="J25" s="10"/>
      <c r="K25" s="28"/>
      <c r="L25" s="30"/>
      <c r="M25" s="25" t="str">
        <f t="shared" si="10"/>
        <v>-</v>
      </c>
      <c r="N25" s="10"/>
      <c r="O25" s="10"/>
      <c r="P25" s="10"/>
      <c r="Q25" s="10"/>
      <c r="R25" s="28"/>
      <c r="S25" s="30"/>
      <c r="T25" s="25">
        <f t="shared" ref="T25:T26" si="11">SUM(U25:V25)</f>
        <v>0</v>
      </c>
      <c r="U25" s="25">
        <v>0</v>
      </c>
      <c r="V25" s="26">
        <v>0</v>
      </c>
      <c r="W25" s="8">
        <f t="shared" si="8"/>
        <v>0</v>
      </c>
      <c r="X25" s="1">
        <f>S23*25-T25</f>
        <v>0</v>
      </c>
      <c r="Z25" s="1">
        <f t="shared" ref="Z25" si="12">(G25+H25+I25)*14</f>
        <v>0</v>
      </c>
      <c r="AA25" s="1">
        <f>(N23+O25+P25)*14</f>
        <v>0</v>
      </c>
    </row>
    <row r="26" spans="1:28" x14ac:dyDescent="0.25">
      <c r="A26" s="5">
        <v>14</v>
      </c>
      <c r="B26" s="23"/>
      <c r="C26" s="20"/>
      <c r="D26" s="20"/>
      <c r="E26" s="18"/>
      <c r="F26" s="50"/>
      <c r="G26" s="51"/>
      <c r="H26" s="51"/>
      <c r="I26" s="51"/>
      <c r="J26" s="52"/>
      <c r="K26" s="28"/>
      <c r="L26" s="30"/>
      <c r="M26" s="53"/>
      <c r="N26" s="53"/>
      <c r="O26" s="53"/>
      <c r="P26" s="53"/>
      <c r="Q26" s="53"/>
      <c r="R26" s="28"/>
      <c r="S26" s="30"/>
      <c r="T26" s="25">
        <f t="shared" si="11"/>
        <v>0</v>
      </c>
      <c r="U26" s="25">
        <f>G26*14+N26*14</f>
        <v>0</v>
      </c>
      <c r="V26" s="26">
        <f t="shared" si="4"/>
        <v>0</v>
      </c>
      <c r="W26" s="1">
        <f>L26*25-T26</f>
        <v>0</v>
      </c>
      <c r="X26" s="1">
        <f t="shared" si="9"/>
        <v>0</v>
      </c>
    </row>
    <row r="27" spans="1:28" ht="16.5" thickBot="1" x14ac:dyDescent="0.3">
      <c r="A27" s="57" t="s">
        <v>21</v>
      </c>
      <c r="B27" s="58"/>
      <c r="C27" s="58"/>
      <c r="D27" s="58"/>
      <c r="E27" s="58"/>
      <c r="F27" s="11"/>
      <c r="G27" s="32">
        <f>SUM(G13:G26)</f>
        <v>0</v>
      </c>
      <c r="H27" s="32">
        <f>SUM(H13:H26)</f>
        <v>0</v>
      </c>
      <c r="I27" s="32">
        <f>SUM(I13:I26)</f>
        <v>0</v>
      </c>
      <c r="J27" s="32">
        <f>SUM(J13:J26)</f>
        <v>0</v>
      </c>
      <c r="K27" s="32" t="str">
        <f>CONCATENATE(COUNTIF(K13:K26,"ex?"),"Ex",","," ",COUNTIF(K13:K26,"C?"),"C")</f>
        <v>0Ex, 0C</v>
      </c>
      <c r="L27" s="32">
        <f>SUM(L13:L26)</f>
        <v>0</v>
      </c>
      <c r="M27" s="11"/>
      <c r="N27" s="32">
        <f>SUM(N13:N26)</f>
        <v>0</v>
      </c>
      <c r="O27" s="32">
        <f>SUM(O13:O26)</f>
        <v>0</v>
      </c>
      <c r="P27" s="32">
        <f>SUM(P13:P26)</f>
        <v>0</v>
      </c>
      <c r="Q27" s="32"/>
      <c r="R27" s="32" t="str">
        <f>CONCATENATE(COUNTIF(R13:R26,"ex?"),"Ex",","," ",COUNTIF(R13:R26,"C?"),"C")</f>
        <v>0Ex, 0C</v>
      </c>
      <c r="S27" s="32">
        <f>SUM(S13:S26)</f>
        <v>0</v>
      </c>
      <c r="T27" s="32">
        <f>SUM(T13:T26)</f>
        <v>0</v>
      </c>
      <c r="U27" s="32">
        <f>SUM(U13:U26)</f>
        <v>0</v>
      </c>
      <c r="V27" s="33">
        <f t="shared" si="4"/>
        <v>0</v>
      </c>
      <c r="AB27" s="21"/>
    </row>
    <row r="28" spans="1:28" ht="34.5" customHeight="1" thickBot="1" x14ac:dyDescent="0.3">
      <c r="A28" s="59" t="s">
        <v>18</v>
      </c>
      <c r="B28" s="60"/>
      <c r="C28" s="61" t="s">
        <v>26</v>
      </c>
      <c r="D28" s="61"/>
      <c r="E28" s="61"/>
      <c r="F28" s="62" t="str">
        <f>CONCATENATE(SUM(G27:J27),"/",SUM(COUNTIF(K13:K26,"E*"),COUNTIF(K13:K26,"C*")),"/",L27+COUNTIF(L13:L26,"1)*"),IF(COUNTIF(L13:L26,"*)*")&lt;&gt;0,")*"," "))</f>
        <v xml:space="preserve">0/0/0 </v>
      </c>
      <c r="G28" s="62"/>
      <c r="H28" s="62"/>
      <c r="I28" s="62"/>
      <c r="J28" s="62"/>
      <c r="K28" s="62"/>
      <c r="L28" s="62"/>
      <c r="M28" s="62" t="str">
        <f>CONCATENATE(SUM(N27:Q27),"/",SUM(COUNTIF(R13:R26,"E*"),COUNTIF(R13:R26,"C*")),"/",S27+COUNTIF(S13:S26,"1)*"),IF(COUNTIF(S13:S26,"*)*")&lt;&gt;0,")*"," "))</f>
        <v xml:space="preserve">0/0/0 </v>
      </c>
      <c r="N28" s="62"/>
      <c r="O28" s="62"/>
      <c r="P28" s="62"/>
      <c r="Q28" s="62"/>
      <c r="R28" s="62"/>
      <c r="S28" s="62"/>
      <c r="T28" s="63" t="s">
        <v>23</v>
      </c>
      <c r="U28" s="64"/>
      <c r="V28" s="31"/>
    </row>
    <row r="29" spans="1:28" x14ac:dyDescent="0.25">
      <c r="A29" s="54" t="s">
        <v>22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8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8" x14ac:dyDescent="0.25">
      <c r="A31" s="12"/>
      <c r="B31" s="12"/>
      <c r="C31" s="12"/>
      <c r="D31" s="13"/>
      <c r="E31" s="14"/>
      <c r="F31" s="15"/>
      <c r="G31" s="15"/>
      <c r="H31" s="15"/>
      <c r="I31" s="15"/>
      <c r="J31" s="15"/>
      <c r="K31" s="15"/>
      <c r="L31" s="16"/>
      <c r="M31" s="15"/>
      <c r="N31" s="15"/>
      <c r="O31" s="15"/>
      <c r="P31" s="15"/>
      <c r="Q31" s="15"/>
      <c r="R31" s="15"/>
      <c r="S31" s="16"/>
      <c r="T31" s="15"/>
      <c r="U31" s="15"/>
      <c r="V31" s="15"/>
    </row>
    <row r="33" ht="20.25" customHeight="1" x14ac:dyDescent="0.25"/>
  </sheetData>
  <mergeCells count="18">
    <mergeCell ref="A29:V30"/>
    <mergeCell ref="A27:E27"/>
    <mergeCell ref="A28:B28"/>
    <mergeCell ref="C28:E28"/>
    <mergeCell ref="F28:L28"/>
    <mergeCell ref="M28:S28"/>
    <mergeCell ref="T28:U28"/>
    <mergeCell ref="A10:V10"/>
    <mergeCell ref="F11:L11"/>
    <mergeCell ref="M11:S11"/>
    <mergeCell ref="T11:V11"/>
    <mergeCell ref="F26:J26"/>
    <mergeCell ref="M26:Q26"/>
    <mergeCell ref="D1:D4"/>
    <mergeCell ref="G7:M7"/>
    <mergeCell ref="Q7:V7"/>
    <mergeCell ref="E1:I6"/>
    <mergeCell ref="A7:E7"/>
  </mergeCells>
  <conditionalFormatting sqref="F13:F17 M13:M17 M19:M25 F19:F25">
    <cfRule type="cellIs" dxfId="5" priority="11" operator="lessThan">
      <formula>0</formula>
    </cfRule>
  </conditionalFormatting>
  <conditionalFormatting sqref="F18 M18">
    <cfRule type="cellIs" dxfId="4" priority="5" operator="lessThan">
      <formula>0</formula>
    </cfRule>
  </conditionalFormatting>
  <conditionalFormatting sqref="I37:K37">
    <cfRule type="cellIs" dxfId="3" priority="12" operator="equal">
      <formula>#REF!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equal" id="{D00CE2AE-C857-42D9-840B-75A675FD25A5}">
            <xm:f>'\Facultate\2016-2017\planuri inv\BFKTR\[Plan invatamant BFKT.XLSX]Calcule'!#REF!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cellIs" priority="14" operator="equal" id="{6490C5CD-B1B0-4CCB-A19A-ECAA48E62B5C}">
            <xm:f>'\Facultate\2016-2017\planuri inv\BFKTR\[Plan invatamant BFKT.XLSX]Calcule'!#REF!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G37:H37</xm:sqref>
        </x14:conditionalFormatting>
        <x14:conditionalFormatting xmlns:xm="http://schemas.microsoft.com/office/excel/2006/main">
          <x14:cfRule type="cellIs" priority="15" operator="equal" id="{B7F0375A-B6E1-4B65-BEF5-6FC65F7D9D8E}">
            <xm:f>'\Facultate\2016-2017\planuri inv\BFKTR\[Plan invatamant BFKT.XLSX]Calcule'!#REF!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2017-09-27T18:10:19Z</dcterms:modified>
</cp:coreProperties>
</file>